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etta\Downloads\"/>
    </mc:Choice>
  </mc:AlternateContent>
  <xr:revisionPtr revIDLastSave="0" documentId="8_{52F7575D-646A-42EE-9C03-DF2614781310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Tableau de bord" sheetId="1" r:id="rId1"/>
    <sheet name="Indicateurs" sheetId="2" r:id="rId2"/>
    <sheet name="Listes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2" l="1"/>
  <c r="J7" i="2"/>
  <c r="K6" i="2"/>
  <c r="J6" i="2"/>
  <c r="K5" i="2"/>
  <c r="J5" i="2"/>
  <c r="D14" i="1" s="1"/>
  <c r="K4" i="2"/>
  <c r="E13" i="1" s="1"/>
  <c r="J4" i="2"/>
  <c r="D13" i="1" s="1"/>
  <c r="K3" i="2"/>
  <c r="J3" i="2"/>
  <c r="K2" i="2"/>
  <c r="J2" i="2"/>
  <c r="F16" i="1"/>
  <c r="E16" i="1"/>
  <c r="D16" i="1"/>
  <c r="C16" i="1"/>
  <c r="B16" i="1"/>
  <c r="F15" i="1"/>
  <c r="E15" i="1"/>
  <c r="D15" i="1"/>
  <c r="C15" i="1"/>
  <c r="B15" i="1"/>
  <c r="F14" i="1"/>
  <c r="E14" i="1"/>
  <c r="C14" i="1"/>
  <c r="B14" i="1"/>
  <c r="I13" i="1"/>
  <c r="F13" i="1"/>
  <c r="C13" i="1"/>
  <c r="B13" i="1"/>
  <c r="I12" i="1"/>
  <c r="F12" i="1"/>
  <c r="E12" i="1"/>
  <c r="D12" i="1"/>
  <c r="C12" i="1"/>
  <c r="B12" i="1"/>
  <c r="I11" i="1"/>
  <c r="F11" i="1"/>
  <c r="E11" i="1"/>
  <c r="D11" i="1"/>
  <c r="C11" i="1"/>
  <c r="B11" i="1"/>
</calcChain>
</file>

<file path=xl/sharedStrings.xml><?xml version="1.0" encoding="utf-8"?>
<sst xmlns="http://schemas.openxmlformats.org/spreadsheetml/2006/main" count="112" uniqueCount="81">
  <si>
    <t>Pilotage qualité • Gestion des risques • Amélioration continue</t>
  </si>
  <si>
    <t>SYNTHÈSE DES INDICATEURS</t>
  </si>
  <si>
    <t>Indicateur</t>
  </si>
  <si>
    <t>Cible</t>
  </si>
  <si>
    <t>Résultat actuel</t>
  </si>
  <si>
    <t>Écart</t>
  </si>
  <si>
    <t>Statut</t>
  </si>
  <si>
    <t>Pilote</t>
  </si>
  <si>
    <t>Nombre</t>
  </si>
  <si>
    <t>Projets personnalisés</t>
  </si>
  <si>
    <t>Atteint</t>
  </si>
  <si>
    <t>Événements indésirables analysés</t>
  </si>
  <si>
    <t>À surveiller</t>
  </si>
  <si>
    <t>Professionnels formés</t>
  </si>
  <si>
    <t>Non atteint</t>
  </si>
  <si>
    <t>Réévaluation des besoins</t>
  </si>
  <si>
    <t>Satisfaction personnes accompagnées</t>
  </si>
  <si>
    <t>Actions PAQSS dans les délais</t>
  </si>
  <si>
    <t>MODE D’EMPLOI</t>
  </si>
  <si>
    <t>1. Renseignez ou adaptez les indicateurs dans l’onglet « Indicateurs ».
2. Définissez la cible, la fréquence, le pilote et la source des données.
3. Saisissez les résultats : l’écart et le statut se calculent automatiquement.
4. Utilisez le tableau de bord pour les revues qualité, CODIR, CVS ou réunions de pilotage.
Les indicateurs proposés sont des exemples à adapter au projet d’établissement, aux risques, aux objectifs et aux obligations applicables à votre ESSMS.</t>
  </si>
  <si>
    <t>ID</t>
  </si>
  <si>
    <t>Domaine</t>
  </si>
  <si>
    <t>Définition / objectif</t>
  </si>
  <si>
    <t>Mode de calcul</t>
  </si>
  <si>
    <t>Unité</t>
  </si>
  <si>
    <t>Résultat N-1</t>
  </si>
  <si>
    <t>Écart à la cible</t>
  </si>
  <si>
    <t>Fréquence</t>
  </si>
  <si>
    <t>Source des données</t>
  </si>
  <si>
    <t>Actions / commentaires</t>
  </si>
  <si>
    <t>IND-01</t>
  </si>
  <si>
    <t>Qualité et droits</t>
  </si>
  <si>
    <t>Taux de réalisation des projets personnalisés</t>
  </si>
  <si>
    <t>Part des projets personnalisés réalisés/actualisés dans les délais</t>
  </si>
  <si>
    <t>Nb projets à jour / Nb personnes accompagnées</t>
  </si>
  <si>
    <t>%</t>
  </si>
  <si>
    <t>Trimestrielle</t>
  </si>
  <si>
    <t>Référent qualité</t>
  </si>
  <si>
    <t>Dossier usager</t>
  </si>
  <si>
    <t>Renforcer le suivi des échéances</t>
  </si>
  <si>
    <t>IND-02</t>
  </si>
  <si>
    <t>Sécurité / risques</t>
  </si>
  <si>
    <t>Taux d'événements indésirables analysés</t>
  </si>
  <si>
    <t>Part des EI ayant fait l'objet d'une analyse</t>
  </si>
  <si>
    <t>Nb EI analysés / Nb EI déclarés</t>
  </si>
  <si>
    <t>Mensuelle</t>
  </si>
  <si>
    <t>Responsable qualité</t>
  </si>
  <si>
    <t>Registre EI</t>
  </si>
  <si>
    <t>Maintenir la revue mensuelle</t>
  </si>
  <si>
    <t>IND-03</t>
  </si>
  <si>
    <t>Ressources humaines</t>
  </si>
  <si>
    <t>Taux de professionnels formés</t>
  </si>
  <si>
    <t>Part des professionnels ayant suivi au moins une formation prioritaire</t>
  </si>
  <si>
    <t>Nb professionnels formés / effectif concerné</t>
  </si>
  <si>
    <t>RH / Direction</t>
  </si>
  <si>
    <t>Plan de formation</t>
  </si>
  <si>
    <t>Programmer les sessions restantes</t>
  </si>
  <si>
    <t>IND-04</t>
  </si>
  <si>
    <t>Accompagnement</t>
  </si>
  <si>
    <t>Taux de réévaluation des besoins dans les délais</t>
  </si>
  <si>
    <t>Part des réévaluations réalisées selon la périodicité prévue</t>
  </si>
  <si>
    <t>Nb réévaluations à jour / Nb attendues</t>
  </si>
  <si>
    <t>Chef de service</t>
  </si>
  <si>
    <t>IND-05</t>
  </si>
  <si>
    <t>Satisfaction</t>
  </si>
  <si>
    <t>Taux de satisfaction des personnes accompagnées</t>
  </si>
  <si>
    <t>Part des réponses favorables à l'enquête de satisfaction</t>
  </si>
  <si>
    <t>Nb réponses favorables / Nb réponses exploitables</t>
  </si>
  <si>
    <t>Annuelle</t>
  </si>
  <si>
    <t>Direction</t>
  </si>
  <si>
    <t>Enquête satisfaction</t>
  </si>
  <si>
    <t>Partager les résultats avec le CVS</t>
  </si>
  <si>
    <t>IND-06</t>
  </si>
  <si>
    <t>Organisation</t>
  </si>
  <si>
    <t>Taux d'actions du PAQSS réalisées dans les délais</t>
  </si>
  <si>
    <t>Part des actions échues réalisées dans le délai prévu</t>
  </si>
  <si>
    <t>Nb actions réalisées à échéance / Nb actions échues</t>
  </si>
  <si>
    <t>PAQSS</t>
  </si>
  <si>
    <t>Prioriser les actions en retard</t>
  </si>
  <si>
    <t>Non renseigné</t>
  </si>
  <si>
    <t>TABLEAU DE BORD DES INDICATEURS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</si>
</sst>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1"/>
      <name val="Carlito"/>
    </font>
    <font>
      <b/>
      <sz val="11"/>
      <color rgb="FFFFFFFF"/>
      <name val="Carlito"/>
    </font>
    <font>
      <b/>
      <sz val="20"/>
      <color rgb="FFFFFFFF"/>
      <name val="Carlito"/>
    </font>
    <font>
      <i/>
      <sz val="11"/>
      <color rgb="FF133B6D"/>
      <name val="Carlito"/>
    </font>
    <font>
      <b/>
      <sz val="13"/>
      <color rgb="FF133B6D"/>
      <name val="Carlito"/>
    </font>
    <font>
      <sz val="10"/>
      <color rgb="FF333333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33B6D"/>
      </patternFill>
    </fill>
    <fill>
      <patternFill patternType="solid">
        <fgColor rgb="FFE3F4EE"/>
      </patternFill>
    </fill>
    <fill>
      <patternFill patternType="solid">
        <fgColor rgb="FFFDECEC"/>
      </patternFill>
    </fill>
    <fill>
      <patternFill patternType="solid">
        <fgColor rgb="FF40A079"/>
      </patternFill>
    </fill>
    <fill>
      <patternFill patternType="solid">
        <fgColor rgb="FFF4F6F8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5" fillId="6" borderId="0" xfId="0" applyFont="1" applyFill="1" applyAlignment="1">
      <alignment vertical="top" wrapText="1"/>
    </xf>
  </cellXfs>
  <cellStyles count="1">
    <cellStyle name="Normal" xfId="0" builtinId="0"/>
  </cellStyles>
  <dxfs count="6">
    <dxf>
      <font>
        <color rgb="FF990000"/>
      </font>
      <fill>
        <patternFill patternType="solid">
          <bgColor rgb="FFF4CCCC"/>
        </patternFill>
      </fill>
    </dxf>
    <dxf>
      <font>
        <color rgb="FF7F6000"/>
      </font>
      <fill>
        <patternFill patternType="solid">
          <bgColor rgb="FFFFF2CC"/>
        </patternFill>
      </fill>
    </dxf>
    <dxf>
      <font>
        <color rgb="FF274E13"/>
      </font>
      <fill>
        <patternFill patternType="solid">
          <bgColor rgb="FFD9EAD3"/>
        </patternFill>
      </fill>
    </dxf>
    <dxf>
      <fill>
        <patternFill patternType="solid">
          <bgColor rgb="FFF4CCCC"/>
        </patternFill>
      </fill>
    </dxf>
    <dxf>
      <fill>
        <patternFill patternType="solid">
          <bgColor rgb="FFFFF2CC"/>
        </patternFill>
      </fill>
    </dxf>
    <dxf>
      <fill>
        <patternFill patternType="solid">
          <bgColor rgb="FFD9EAD3"/>
        </patternFill>
      </fill>
    </dxf>
  </dxfs>
  <tableStyles count="0" defaultTableStyle="TableStyleMedium2" defaultPivotStyle="PivotStyleLight16"/>
  <colors>
    <mruColors>
      <color rgb="FF133B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/>
          <a:lstStyle/>
          <a:p>
            <a:r>
              <a:rPr lang="fr-FR"/>
              <a:t>Répartition des statuts</a:t>
            </a:r>
          </a:p>
        </c:rich>
      </c:tx>
      <c:overlay val="1"/>
    </c:title>
    <c:autoTitleDeleted val="0"/>
    <c:plotArea>
      <c:layout/>
      <c:pieChart>
        <c:varyColors val="1"/>
        <c:ser>
          <c:idx val="0"/>
          <c:order val="0"/>
          <c:tx>
            <c:v>Nombre</c:v>
          </c:tx>
          <c:cat>
            <c:strRef>
              <c:f>'Tableau de bord'!$H$11:$H$13</c:f>
              <c:strCache>
                <c:ptCount val="3"/>
                <c:pt idx="0">
                  <c:v>Atteint</c:v>
                </c:pt>
                <c:pt idx="1">
                  <c:v>À surveiller</c:v>
                </c:pt>
                <c:pt idx="2">
                  <c:v>Non atteint</c:v>
                </c:pt>
              </c:strCache>
            </c:strRef>
          </c:cat>
          <c:val>
            <c:numRef>
              <c:f>'Tableau de bord'!$I$11:$I$13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92-46A8-96BB-8F4988EFD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10</xdr:col>
      <xdr:colOff>0</xdr:colOff>
      <xdr:row>18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114300</xdr:colOff>
      <xdr:row>0</xdr:row>
      <xdr:rowOff>95250</xdr:rowOff>
    </xdr:from>
    <xdr:to>
      <xdr:col>1</xdr:col>
      <xdr:colOff>298450</xdr:colOff>
      <xdr:row>1</xdr:row>
      <xdr:rowOff>500348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F39A7F7-4947-1BAA-56E6-5B658F2F0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95250"/>
          <a:ext cx="2317750" cy="83689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dicateursTable" displayName="IndicateursTable" ref="A1:O7" totalsRowShown="0">
  <tableColumns count="15">
    <tableColumn id="1" xr3:uid="{00000000-0010-0000-0000-000001000000}" name="ID"/>
    <tableColumn id="2" xr3:uid="{00000000-0010-0000-0000-000002000000}" name="Domaine"/>
    <tableColumn id="3" xr3:uid="{00000000-0010-0000-0000-000003000000}" name="Indicateur"/>
    <tableColumn id="4" xr3:uid="{00000000-0010-0000-0000-000004000000}" name="Définition / objectif"/>
    <tableColumn id="5" xr3:uid="{00000000-0010-0000-0000-000005000000}" name="Mode de calcul"/>
    <tableColumn id="6" xr3:uid="{00000000-0010-0000-0000-000006000000}" name="Cible"/>
    <tableColumn id="7" xr3:uid="{00000000-0010-0000-0000-000007000000}" name="Unité"/>
    <tableColumn id="8" xr3:uid="{00000000-0010-0000-0000-000008000000}" name="Résultat N-1"/>
    <tableColumn id="9" xr3:uid="{00000000-0010-0000-0000-000009000000}" name="Résultat actuel"/>
    <tableColumn id="10" xr3:uid="{00000000-0010-0000-0000-00000A000000}" name="Écart à la cible"/>
    <tableColumn id="11" xr3:uid="{00000000-0010-0000-0000-00000B000000}" name="Statut"/>
    <tableColumn id="12" xr3:uid="{00000000-0010-0000-0000-00000C000000}" name="Fréquence"/>
    <tableColumn id="13" xr3:uid="{00000000-0010-0000-0000-00000D000000}" name="Pilote"/>
    <tableColumn id="14" xr3:uid="{00000000-0010-0000-0000-00000E000000}" name="Source des données"/>
    <tableColumn id="15" xr3:uid="{00000000-0010-0000-0000-00000F000000}" name="Actions / commentai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A3" sqref="A3:J3"/>
    </sheetView>
  </sheetViews>
  <sheetFormatPr baseColWidth="10" defaultColWidth="8.6640625" defaultRowHeight="14.25"/>
  <cols>
    <col min="1" max="1" width="28" customWidth="1"/>
    <col min="2" max="2" width="14" customWidth="1"/>
    <col min="3" max="3" width="16" customWidth="1"/>
    <col min="4" max="4" width="14" customWidth="1"/>
    <col min="5" max="5" width="18" customWidth="1"/>
    <col min="6" max="6" width="22" customWidth="1"/>
    <col min="7" max="7" width="4" customWidth="1"/>
    <col min="8" max="10" width="16" customWidth="1"/>
  </cols>
  <sheetData>
    <row r="1" spans="1:10" ht="34" customHeight="1">
      <c r="A1" s="6" t="s">
        <v>80</v>
      </c>
      <c r="B1" s="6"/>
      <c r="C1" s="6"/>
      <c r="D1" s="6"/>
      <c r="E1" s="6"/>
      <c r="F1" s="6"/>
      <c r="G1" s="6"/>
      <c r="H1" s="6"/>
      <c r="I1" s="6"/>
      <c r="J1" s="6"/>
    </row>
    <row r="2" spans="1:10" ht="41.75" customHeight="1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</row>
    <row r="5" spans="1:10">
      <c r="A5" s="8" t="e">
        <v>#NAME?</v>
      </c>
      <c r="B5" s="9"/>
      <c r="D5" s="8" t="e">
        <v>#NAME?</v>
      </c>
      <c r="E5" s="9"/>
      <c r="G5" s="8" t="e">
        <v>#NAME?</v>
      </c>
      <c r="H5" s="9"/>
      <c r="I5" s="14" t="e">
        <v>#NAME?</v>
      </c>
      <c r="J5" s="15"/>
    </row>
    <row r="6" spans="1:10">
      <c r="A6" s="10"/>
      <c r="B6" s="11"/>
      <c r="D6" s="10"/>
      <c r="E6" s="11"/>
      <c r="G6" s="10"/>
      <c r="H6" s="11"/>
      <c r="I6" s="16"/>
      <c r="J6" s="17"/>
    </row>
    <row r="7" spans="1:10">
      <c r="A7" s="12"/>
      <c r="B7" s="13"/>
      <c r="D7" s="12"/>
      <c r="E7" s="13"/>
      <c r="G7" s="12"/>
      <c r="H7" s="13"/>
      <c r="I7" s="18"/>
      <c r="J7" s="19"/>
    </row>
    <row r="9" spans="1:10" ht="14.5">
      <c r="A9" s="20" t="s">
        <v>1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ht="14.5">
      <c r="A10" s="2" t="s">
        <v>2</v>
      </c>
      <c r="B10" s="2" t="s">
        <v>3</v>
      </c>
      <c r="C10" s="2" t="s">
        <v>4</v>
      </c>
      <c r="D10" s="2" t="s">
        <v>5</v>
      </c>
      <c r="E10" s="2" t="s">
        <v>6</v>
      </c>
      <c r="F10" s="2" t="s">
        <v>7</v>
      </c>
      <c r="H10" s="4" t="s">
        <v>6</v>
      </c>
      <c r="I10" s="4" t="s">
        <v>8</v>
      </c>
    </row>
    <row r="11" spans="1:10">
      <c r="A11" s="4" t="s">
        <v>9</v>
      </c>
      <c r="B11" s="5">
        <f>Indicateurs!F2</f>
        <v>0.95</v>
      </c>
      <c r="C11" s="5">
        <f>Indicateurs!I2</f>
        <v>0.93</v>
      </c>
      <c r="D11" s="5">
        <f>Indicateurs!J2</f>
        <v>-1.9999999999999907E-2</v>
      </c>
      <c r="E11" s="4" t="str">
        <f>Indicateurs!K2</f>
        <v>À surveiller</v>
      </c>
      <c r="F11" s="4" t="str">
        <f>Indicateurs!M2</f>
        <v>Référent qualité</v>
      </c>
      <c r="H11" s="4" t="s">
        <v>10</v>
      </c>
      <c r="I11" s="4">
        <f>COUNTIF(Indicateurs!K2:K100,"Atteint")</f>
        <v>3</v>
      </c>
    </row>
    <row r="12" spans="1:10" ht="28.5">
      <c r="A12" s="4" t="s">
        <v>11</v>
      </c>
      <c r="B12" s="5">
        <f>Indicateurs!F3</f>
        <v>0.9</v>
      </c>
      <c r="C12" s="5">
        <f>Indicateurs!I3</f>
        <v>0.91</v>
      </c>
      <c r="D12" s="5">
        <f>Indicateurs!J3</f>
        <v>1.0000000000000009E-2</v>
      </c>
      <c r="E12" s="4" t="str">
        <f>Indicateurs!K3</f>
        <v>Atteint</v>
      </c>
      <c r="F12" s="4" t="str">
        <f>Indicateurs!M3</f>
        <v>Responsable qualité</v>
      </c>
      <c r="H12" s="4" t="s">
        <v>12</v>
      </c>
      <c r="I12" s="4">
        <f>COUNTIF(Indicateurs!K2:K100,"À surveiller")</f>
        <v>3</v>
      </c>
    </row>
    <row r="13" spans="1:10">
      <c r="A13" s="4" t="s">
        <v>13</v>
      </c>
      <c r="B13" s="5">
        <f>Indicateurs!F4</f>
        <v>0.85</v>
      </c>
      <c r="C13" s="5">
        <f>Indicateurs!I4</f>
        <v>0.84</v>
      </c>
      <c r="D13" s="5">
        <f>Indicateurs!J4</f>
        <v>-1.0000000000000009E-2</v>
      </c>
      <c r="E13" s="4" t="str">
        <f>Indicateurs!K4</f>
        <v>À surveiller</v>
      </c>
      <c r="F13" s="4" t="str">
        <f>Indicateurs!M4</f>
        <v>RH / Direction</v>
      </c>
      <c r="H13" s="4" t="s">
        <v>14</v>
      </c>
      <c r="I13" s="4">
        <f>COUNTIF(Indicateurs!K2:K100,"Non atteint")</f>
        <v>0</v>
      </c>
    </row>
    <row r="14" spans="1:10">
      <c r="A14" s="4" t="s">
        <v>15</v>
      </c>
      <c r="B14" s="5">
        <f>Indicateurs!F5</f>
        <v>0.95</v>
      </c>
      <c r="C14" s="5">
        <f>Indicateurs!I5</f>
        <v>0.96</v>
      </c>
      <c r="D14" s="5">
        <f>Indicateurs!J5</f>
        <v>1.0000000000000009E-2</v>
      </c>
      <c r="E14" s="4" t="str">
        <f>Indicateurs!K5</f>
        <v>Atteint</v>
      </c>
      <c r="F14" s="4" t="str">
        <f>Indicateurs!M5</f>
        <v>Chef de service</v>
      </c>
    </row>
    <row r="15" spans="1:10" ht="28.5">
      <c r="A15" s="4" t="s">
        <v>16</v>
      </c>
      <c r="B15" s="5">
        <f>Indicateurs!F6</f>
        <v>0.85</v>
      </c>
      <c r="C15" s="5">
        <f>Indicateurs!I6</f>
        <v>0.89</v>
      </c>
      <c r="D15" s="5">
        <f>Indicateurs!J6</f>
        <v>4.0000000000000036E-2</v>
      </c>
      <c r="E15" s="4" t="str">
        <f>Indicateurs!K6</f>
        <v>Atteint</v>
      </c>
      <c r="F15" s="4" t="str">
        <f>Indicateurs!M6</f>
        <v>Direction</v>
      </c>
    </row>
    <row r="16" spans="1:10">
      <c r="A16" s="4" t="s">
        <v>17</v>
      </c>
      <c r="B16" s="5">
        <f>Indicateurs!F7</f>
        <v>0.8</v>
      </c>
      <c r="C16" s="5">
        <f>Indicateurs!I7</f>
        <v>0.76</v>
      </c>
      <c r="D16" s="5">
        <f>Indicateurs!J7</f>
        <v>-4.0000000000000036E-2</v>
      </c>
      <c r="E16" s="4" t="str">
        <f>Indicateurs!K7</f>
        <v>À surveiller</v>
      </c>
      <c r="F16" s="4" t="str">
        <f>Indicateurs!M7</f>
        <v>Référent qualité</v>
      </c>
    </row>
    <row r="19" spans="1:10" ht="14.5">
      <c r="A19" s="21" t="s">
        <v>18</v>
      </c>
      <c r="B19" s="21"/>
      <c r="C19" s="21"/>
      <c r="D19" s="21"/>
      <c r="E19" s="21"/>
      <c r="F19" s="21"/>
      <c r="G19" s="21"/>
      <c r="H19" s="21"/>
      <c r="I19" s="21"/>
      <c r="J19" s="21"/>
    </row>
    <row r="20" spans="1:10">
      <c r="A20" s="22" t="s">
        <v>19</v>
      </c>
      <c r="B20" s="22"/>
      <c r="C20" s="22"/>
      <c r="D20" s="22"/>
      <c r="E20" s="22"/>
      <c r="F20" s="22"/>
      <c r="G20" s="22"/>
      <c r="H20" s="22"/>
      <c r="I20" s="22"/>
      <c r="J20" s="22"/>
    </row>
    <row r="21" spans="1:10">
      <c r="A21" s="22"/>
      <c r="B21" s="22"/>
      <c r="C21" s="22"/>
      <c r="D21" s="22"/>
      <c r="E21" s="22"/>
      <c r="F21" s="22"/>
      <c r="G21" s="22"/>
      <c r="H21" s="22"/>
      <c r="I21" s="22"/>
      <c r="J21" s="22"/>
    </row>
    <row r="22" spans="1:10">
      <c r="A22" s="22"/>
      <c r="B22" s="22"/>
      <c r="C22" s="22"/>
      <c r="D22" s="22"/>
      <c r="E22" s="22"/>
      <c r="F22" s="22"/>
      <c r="G22" s="22"/>
      <c r="H22" s="22"/>
      <c r="I22" s="22"/>
      <c r="J22" s="22"/>
    </row>
    <row r="23" spans="1:10">
      <c r="A23" s="22"/>
      <c r="B23" s="22"/>
      <c r="C23" s="22"/>
      <c r="D23" s="22"/>
      <c r="E23" s="22"/>
      <c r="F23" s="22"/>
      <c r="G23" s="22"/>
      <c r="H23" s="22"/>
      <c r="I23" s="22"/>
      <c r="J23" s="22"/>
    </row>
  </sheetData>
  <mergeCells count="9">
    <mergeCell ref="A9:J9"/>
    <mergeCell ref="A19:J19"/>
    <mergeCell ref="A20:J23"/>
    <mergeCell ref="A1:J2"/>
    <mergeCell ref="A3:J3"/>
    <mergeCell ref="A5:B7"/>
    <mergeCell ref="D5:E7"/>
    <mergeCell ref="G5:H7"/>
    <mergeCell ref="I5:J7"/>
  </mergeCells>
  <conditionalFormatting sqref="E11:E16">
    <cfRule type="expression" dxfId="5" priority="1">
      <formula>E11="Atteint"</formula>
    </cfRule>
    <cfRule type="expression" dxfId="4" priority="2">
      <formula>E11="À surveiller"</formula>
    </cfRule>
    <cfRule type="expression" dxfId="3" priority="3">
      <formula>E11="Non atteint"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0"/>
  <sheetViews>
    <sheetView workbookViewId="0"/>
  </sheetViews>
  <sheetFormatPr baseColWidth="10" defaultColWidth="8.6640625" defaultRowHeight="14.25"/>
  <cols>
    <col min="1" max="1" width="10" customWidth="1"/>
    <col min="2" max="2" width="20" customWidth="1"/>
    <col min="3" max="3" width="30" customWidth="1"/>
    <col min="4" max="4" width="38" customWidth="1"/>
    <col min="5" max="5" width="34" customWidth="1"/>
    <col min="6" max="6" width="12" customWidth="1"/>
    <col min="7" max="7" width="10" customWidth="1"/>
    <col min="8" max="10" width="14" customWidth="1"/>
    <col min="11" max="12" width="16" customWidth="1"/>
    <col min="13" max="13" width="20" customWidth="1"/>
    <col min="14" max="14" width="22" customWidth="1"/>
    <col min="15" max="15" width="36" customWidth="1"/>
  </cols>
  <sheetData>
    <row r="1" spans="1:15" ht="14.5">
      <c r="A1" s="3" t="s">
        <v>20</v>
      </c>
      <c r="B1" s="3" t="s">
        <v>21</v>
      </c>
      <c r="C1" s="3" t="s">
        <v>2</v>
      </c>
      <c r="D1" s="3" t="s">
        <v>22</v>
      </c>
      <c r="E1" s="3" t="s">
        <v>23</v>
      </c>
      <c r="F1" s="3" t="s">
        <v>3</v>
      </c>
      <c r="G1" s="3" t="s">
        <v>24</v>
      </c>
      <c r="H1" s="3" t="s">
        <v>25</v>
      </c>
      <c r="I1" s="3" t="s">
        <v>4</v>
      </c>
      <c r="J1" s="3" t="s">
        <v>26</v>
      </c>
      <c r="K1" s="3" t="s">
        <v>6</v>
      </c>
      <c r="L1" s="3" t="s">
        <v>27</v>
      </c>
      <c r="M1" s="3" t="s">
        <v>7</v>
      </c>
      <c r="N1" s="3" t="s">
        <v>28</v>
      </c>
      <c r="O1" s="3" t="s">
        <v>29</v>
      </c>
    </row>
    <row r="2" spans="1:15" ht="28.5">
      <c r="A2" s="4" t="s">
        <v>30</v>
      </c>
      <c r="B2" s="4" t="s">
        <v>31</v>
      </c>
      <c r="C2" s="4" t="s">
        <v>32</v>
      </c>
      <c r="D2" s="4" t="s">
        <v>33</v>
      </c>
      <c r="E2" s="4" t="s">
        <v>34</v>
      </c>
      <c r="F2" s="5">
        <v>0.95</v>
      </c>
      <c r="G2" s="5" t="s">
        <v>35</v>
      </c>
      <c r="H2" s="5">
        <v>0.9</v>
      </c>
      <c r="I2" s="5">
        <v>0.93</v>
      </c>
      <c r="J2" s="5">
        <f t="shared" ref="J2:J7" si="0">I2-F2</f>
        <v>-1.9999999999999907E-2</v>
      </c>
      <c r="K2" s="4" t="str">
        <f t="shared" ref="K2:K7" si="1">IF(I2="","Non renseigné",IF(I2&gt;=F2,"Atteint",IF(I2&gt;=F2*0.9,"À surveiller","Non atteint")))</f>
        <v>À surveiller</v>
      </c>
      <c r="L2" s="4" t="s">
        <v>36</v>
      </c>
      <c r="M2" s="4" t="s">
        <v>37</v>
      </c>
      <c r="N2" s="4" t="s">
        <v>38</v>
      </c>
      <c r="O2" s="4" t="s">
        <v>39</v>
      </c>
    </row>
    <row r="3" spans="1:15" ht="28.5">
      <c r="A3" s="4" t="s">
        <v>40</v>
      </c>
      <c r="B3" s="4" t="s">
        <v>41</v>
      </c>
      <c r="C3" s="4" t="s">
        <v>42</v>
      </c>
      <c r="D3" s="4" t="s">
        <v>43</v>
      </c>
      <c r="E3" s="4" t="s">
        <v>44</v>
      </c>
      <c r="F3" s="5">
        <v>0.9</v>
      </c>
      <c r="G3" s="5" t="s">
        <v>35</v>
      </c>
      <c r="H3" s="5">
        <v>0.82</v>
      </c>
      <c r="I3" s="5">
        <v>0.91</v>
      </c>
      <c r="J3" s="5">
        <f t="shared" si="0"/>
        <v>1.0000000000000009E-2</v>
      </c>
      <c r="K3" s="4" t="str">
        <f t="shared" si="1"/>
        <v>Atteint</v>
      </c>
      <c r="L3" s="4" t="s">
        <v>45</v>
      </c>
      <c r="M3" s="4" t="s">
        <v>46</v>
      </c>
      <c r="N3" s="4" t="s">
        <v>47</v>
      </c>
      <c r="O3" s="4" t="s">
        <v>48</v>
      </c>
    </row>
    <row r="4" spans="1:15" ht="28.5">
      <c r="A4" s="4" t="s">
        <v>49</v>
      </c>
      <c r="B4" s="4" t="s">
        <v>50</v>
      </c>
      <c r="C4" s="4" t="s">
        <v>51</v>
      </c>
      <c r="D4" s="4" t="s">
        <v>52</v>
      </c>
      <c r="E4" s="4" t="s">
        <v>53</v>
      </c>
      <c r="F4" s="5">
        <v>0.85</v>
      </c>
      <c r="G4" s="5" t="s">
        <v>35</v>
      </c>
      <c r="H4" s="5">
        <v>0.78</v>
      </c>
      <c r="I4" s="5">
        <v>0.84</v>
      </c>
      <c r="J4" s="5">
        <f t="shared" si="0"/>
        <v>-1.0000000000000009E-2</v>
      </c>
      <c r="K4" s="4" t="str">
        <f t="shared" si="1"/>
        <v>À surveiller</v>
      </c>
      <c r="L4" s="4" t="s">
        <v>36</v>
      </c>
      <c r="M4" s="4" t="s">
        <v>54</v>
      </c>
      <c r="N4" s="4" t="s">
        <v>55</v>
      </c>
      <c r="O4" s="4" t="s">
        <v>56</v>
      </c>
    </row>
    <row r="5" spans="1:15" ht="28.5">
      <c r="A5" s="4" t="s">
        <v>57</v>
      </c>
      <c r="B5" s="4" t="s">
        <v>58</v>
      </c>
      <c r="C5" s="4" t="s">
        <v>59</v>
      </c>
      <c r="D5" s="4" t="s">
        <v>60</v>
      </c>
      <c r="E5" s="4" t="s">
        <v>61</v>
      </c>
      <c r="F5" s="5">
        <v>0.95</v>
      </c>
      <c r="G5" s="5" t="s">
        <v>35</v>
      </c>
      <c r="H5" s="5">
        <v>0.88</v>
      </c>
      <c r="I5" s="5">
        <v>0.96</v>
      </c>
      <c r="J5" s="5">
        <f t="shared" si="0"/>
        <v>1.0000000000000009E-2</v>
      </c>
      <c r="K5" s="4" t="str">
        <f t="shared" si="1"/>
        <v>Atteint</v>
      </c>
      <c r="L5" s="4" t="s">
        <v>36</v>
      </c>
      <c r="M5" s="4" t="s">
        <v>62</v>
      </c>
      <c r="N5" s="4" t="s">
        <v>38</v>
      </c>
      <c r="O5" s="4"/>
    </row>
    <row r="6" spans="1:15" ht="28.5">
      <c r="A6" s="4" t="s">
        <v>63</v>
      </c>
      <c r="B6" s="4" t="s">
        <v>64</v>
      </c>
      <c r="C6" s="4" t="s">
        <v>65</v>
      </c>
      <c r="D6" s="4" t="s">
        <v>66</v>
      </c>
      <c r="E6" s="4" t="s">
        <v>67</v>
      </c>
      <c r="F6" s="5">
        <v>0.85</v>
      </c>
      <c r="G6" s="5" t="s">
        <v>35</v>
      </c>
      <c r="H6" s="5">
        <v>0.83</v>
      </c>
      <c r="I6" s="5">
        <v>0.89</v>
      </c>
      <c r="J6" s="5">
        <f t="shared" si="0"/>
        <v>4.0000000000000036E-2</v>
      </c>
      <c r="K6" s="4" t="str">
        <f t="shared" si="1"/>
        <v>Atteint</v>
      </c>
      <c r="L6" s="4" t="s">
        <v>68</v>
      </c>
      <c r="M6" s="4" t="s">
        <v>69</v>
      </c>
      <c r="N6" s="4" t="s">
        <v>70</v>
      </c>
      <c r="O6" s="4" t="s">
        <v>71</v>
      </c>
    </row>
    <row r="7" spans="1:15" ht="28.5">
      <c r="A7" s="4" t="s">
        <v>72</v>
      </c>
      <c r="B7" s="4" t="s">
        <v>73</v>
      </c>
      <c r="C7" s="4" t="s">
        <v>74</v>
      </c>
      <c r="D7" s="4" t="s">
        <v>75</v>
      </c>
      <c r="E7" s="4" t="s">
        <v>76</v>
      </c>
      <c r="F7" s="5">
        <v>0.8</v>
      </c>
      <c r="G7" s="5" t="s">
        <v>35</v>
      </c>
      <c r="H7" s="5">
        <v>0.72</v>
      </c>
      <c r="I7" s="5">
        <v>0.76</v>
      </c>
      <c r="J7" s="5">
        <f t="shared" si="0"/>
        <v>-4.0000000000000036E-2</v>
      </c>
      <c r="K7" s="4" t="str">
        <f t="shared" si="1"/>
        <v>À surveiller</v>
      </c>
      <c r="L7" s="4" t="s">
        <v>45</v>
      </c>
      <c r="M7" s="4" t="s">
        <v>37</v>
      </c>
      <c r="N7" s="4" t="s">
        <v>77</v>
      </c>
      <c r="O7" s="4" t="s">
        <v>78</v>
      </c>
    </row>
    <row r="8" spans="1:15">
      <c r="A8" s="4"/>
      <c r="B8" s="4"/>
      <c r="C8" s="4"/>
      <c r="D8" s="4"/>
      <c r="E8" s="4"/>
      <c r="F8" s="5"/>
      <c r="G8" s="5"/>
      <c r="H8" s="5"/>
      <c r="I8" s="5"/>
      <c r="J8" s="5"/>
      <c r="K8" s="4"/>
      <c r="L8" s="4"/>
      <c r="M8" s="4"/>
      <c r="N8" s="4"/>
      <c r="O8" s="4"/>
    </row>
    <row r="9" spans="1:15">
      <c r="A9" s="4"/>
      <c r="B9" s="4"/>
      <c r="C9" s="4"/>
      <c r="D9" s="4"/>
      <c r="E9" s="4"/>
      <c r="F9" s="5"/>
      <c r="G9" s="5"/>
      <c r="H9" s="5"/>
      <c r="I9" s="5"/>
      <c r="J9" s="5"/>
      <c r="K9" s="4"/>
      <c r="L9" s="4"/>
      <c r="M9" s="4"/>
      <c r="N9" s="4"/>
      <c r="O9" s="4"/>
    </row>
    <row r="10" spans="1:15">
      <c r="A10" s="4"/>
      <c r="B10" s="4"/>
      <c r="C10" s="4"/>
      <c r="D10" s="4"/>
      <c r="E10" s="4"/>
      <c r="F10" s="5"/>
      <c r="G10" s="5"/>
      <c r="H10" s="5"/>
      <c r="I10" s="5"/>
      <c r="J10" s="5"/>
      <c r="K10" s="4"/>
      <c r="L10" s="4"/>
      <c r="M10" s="4"/>
      <c r="N10" s="4"/>
      <c r="O10" s="4"/>
    </row>
    <row r="11" spans="1:15">
      <c r="A11" s="4"/>
      <c r="B11" s="4"/>
      <c r="C11" s="4"/>
      <c r="D11" s="4"/>
      <c r="E11" s="4"/>
      <c r="F11" s="5"/>
      <c r="G11" s="5"/>
      <c r="H11" s="5"/>
      <c r="I11" s="5"/>
      <c r="J11" s="5"/>
      <c r="K11" s="4"/>
      <c r="L11" s="4"/>
      <c r="M11" s="4"/>
      <c r="N11" s="4"/>
      <c r="O11" s="4"/>
    </row>
    <row r="12" spans="1:15">
      <c r="A12" s="4"/>
      <c r="B12" s="4"/>
      <c r="C12" s="4"/>
      <c r="D12" s="4"/>
      <c r="E12" s="4"/>
      <c r="F12" s="5"/>
      <c r="G12" s="5"/>
      <c r="H12" s="5"/>
      <c r="I12" s="5"/>
      <c r="J12" s="5"/>
      <c r="K12" s="4"/>
      <c r="L12" s="4"/>
      <c r="M12" s="4"/>
      <c r="N12" s="4"/>
      <c r="O12" s="4"/>
    </row>
    <row r="13" spans="1:15">
      <c r="A13" s="4"/>
      <c r="B13" s="4"/>
      <c r="C13" s="4"/>
      <c r="D13" s="4"/>
      <c r="E13" s="4"/>
      <c r="F13" s="5"/>
      <c r="G13" s="5"/>
      <c r="H13" s="5"/>
      <c r="I13" s="5"/>
      <c r="J13" s="5"/>
      <c r="K13" s="4"/>
      <c r="L13" s="4"/>
      <c r="M13" s="4"/>
      <c r="N13" s="4"/>
      <c r="O13" s="4"/>
    </row>
    <row r="14" spans="1:15">
      <c r="A14" s="4"/>
      <c r="B14" s="4"/>
      <c r="C14" s="4"/>
      <c r="D14" s="4"/>
      <c r="E14" s="4"/>
      <c r="F14" s="5"/>
      <c r="G14" s="5"/>
      <c r="H14" s="5"/>
      <c r="I14" s="5"/>
      <c r="J14" s="5"/>
      <c r="K14" s="4"/>
      <c r="L14" s="4"/>
      <c r="M14" s="4"/>
      <c r="N14" s="4"/>
      <c r="O14" s="4"/>
    </row>
    <row r="15" spans="1:15">
      <c r="A15" s="4"/>
      <c r="B15" s="4"/>
      <c r="C15" s="4"/>
      <c r="D15" s="4"/>
      <c r="E15" s="4"/>
      <c r="F15" s="5"/>
      <c r="G15" s="5"/>
      <c r="H15" s="5"/>
      <c r="I15" s="5"/>
      <c r="J15" s="5"/>
      <c r="K15" s="4"/>
      <c r="L15" s="4"/>
      <c r="M15" s="4"/>
      <c r="N15" s="4"/>
      <c r="O15" s="4"/>
    </row>
    <row r="16" spans="1:15">
      <c r="A16" s="4"/>
      <c r="B16" s="4"/>
      <c r="C16" s="4"/>
      <c r="D16" s="4"/>
      <c r="E16" s="4"/>
      <c r="F16" s="5"/>
      <c r="G16" s="5"/>
      <c r="H16" s="5"/>
      <c r="I16" s="5"/>
      <c r="J16" s="5"/>
      <c r="K16" s="4"/>
      <c r="L16" s="4"/>
      <c r="M16" s="4"/>
      <c r="N16" s="4"/>
      <c r="O16" s="4"/>
    </row>
    <row r="17" spans="1:15">
      <c r="A17" s="4"/>
      <c r="B17" s="4"/>
      <c r="C17" s="4"/>
      <c r="D17" s="4"/>
      <c r="E17" s="4"/>
      <c r="F17" s="5"/>
      <c r="G17" s="5"/>
      <c r="H17" s="5"/>
      <c r="I17" s="5"/>
      <c r="J17" s="5"/>
      <c r="K17" s="4"/>
      <c r="L17" s="4"/>
      <c r="M17" s="4"/>
      <c r="N17" s="4"/>
      <c r="O17" s="4"/>
    </row>
    <row r="18" spans="1:15">
      <c r="A18" s="4"/>
      <c r="B18" s="4"/>
      <c r="C18" s="4"/>
      <c r="D18" s="4"/>
      <c r="E18" s="4"/>
      <c r="F18" s="5"/>
      <c r="G18" s="5"/>
      <c r="H18" s="5"/>
      <c r="I18" s="5"/>
      <c r="J18" s="5"/>
      <c r="K18" s="4"/>
      <c r="L18" s="4"/>
      <c r="M18" s="4"/>
      <c r="N18" s="4"/>
      <c r="O18" s="4"/>
    </row>
    <row r="19" spans="1:15">
      <c r="A19" s="4"/>
      <c r="B19" s="4"/>
      <c r="C19" s="4"/>
      <c r="D19" s="4"/>
      <c r="E19" s="4"/>
      <c r="F19" s="5"/>
      <c r="G19" s="5"/>
      <c r="H19" s="5"/>
      <c r="I19" s="5"/>
      <c r="J19" s="5"/>
      <c r="K19" s="4"/>
      <c r="L19" s="4"/>
      <c r="M19" s="4"/>
      <c r="N19" s="4"/>
      <c r="O19" s="4"/>
    </row>
    <row r="20" spans="1:15">
      <c r="A20" s="4"/>
      <c r="B20" s="4"/>
      <c r="C20" s="4"/>
      <c r="D20" s="4"/>
      <c r="E20" s="4"/>
      <c r="F20" s="5"/>
      <c r="G20" s="5"/>
      <c r="H20" s="5"/>
      <c r="I20" s="5"/>
      <c r="J20" s="5"/>
      <c r="K20" s="4"/>
      <c r="L20" s="4"/>
      <c r="M20" s="4"/>
      <c r="N20" s="4"/>
      <c r="O20" s="4"/>
    </row>
    <row r="21" spans="1:15">
      <c r="A21" s="4"/>
      <c r="B21" s="4"/>
      <c r="C21" s="4"/>
      <c r="D21" s="4"/>
      <c r="E21" s="4"/>
      <c r="F21" s="5"/>
      <c r="G21" s="5"/>
      <c r="H21" s="5"/>
      <c r="I21" s="5"/>
      <c r="J21" s="5"/>
      <c r="K21" s="4"/>
      <c r="L21" s="4"/>
      <c r="M21" s="4"/>
      <c r="N21" s="4"/>
      <c r="O21" s="4"/>
    </row>
    <row r="22" spans="1:15">
      <c r="A22" s="4"/>
      <c r="B22" s="4"/>
      <c r="C22" s="4"/>
      <c r="D22" s="4"/>
      <c r="E22" s="4"/>
      <c r="F22" s="5"/>
      <c r="G22" s="5"/>
      <c r="H22" s="5"/>
      <c r="I22" s="5"/>
      <c r="J22" s="5"/>
      <c r="K22" s="4"/>
      <c r="L22" s="4"/>
      <c r="M22" s="4"/>
      <c r="N22" s="4"/>
      <c r="O22" s="4"/>
    </row>
    <row r="23" spans="1:15">
      <c r="A23" s="4"/>
      <c r="B23" s="4"/>
      <c r="C23" s="4"/>
      <c r="D23" s="4"/>
      <c r="E23" s="4"/>
      <c r="F23" s="5"/>
      <c r="G23" s="5"/>
      <c r="H23" s="5"/>
      <c r="I23" s="5"/>
      <c r="J23" s="5"/>
      <c r="K23" s="4"/>
      <c r="L23" s="4"/>
      <c r="M23" s="4"/>
      <c r="N23" s="4"/>
      <c r="O23" s="4"/>
    </row>
    <row r="24" spans="1:15">
      <c r="A24" s="4"/>
      <c r="B24" s="4"/>
      <c r="C24" s="4"/>
      <c r="D24" s="4"/>
      <c r="E24" s="4"/>
      <c r="F24" s="5"/>
      <c r="G24" s="5"/>
      <c r="H24" s="5"/>
      <c r="I24" s="5"/>
      <c r="J24" s="5"/>
      <c r="K24" s="4"/>
      <c r="L24" s="4"/>
      <c r="M24" s="4"/>
      <c r="N24" s="4"/>
      <c r="O24" s="4"/>
    </row>
    <row r="25" spans="1:15">
      <c r="A25" s="4"/>
      <c r="B25" s="4"/>
      <c r="C25" s="4"/>
      <c r="D25" s="4"/>
      <c r="E25" s="4"/>
      <c r="F25" s="5"/>
      <c r="G25" s="5"/>
      <c r="H25" s="5"/>
      <c r="I25" s="5"/>
      <c r="J25" s="5"/>
      <c r="K25" s="4"/>
      <c r="L25" s="4"/>
      <c r="M25" s="4"/>
      <c r="N25" s="4"/>
      <c r="O25" s="4"/>
    </row>
    <row r="26" spans="1:15">
      <c r="A26" s="4"/>
      <c r="B26" s="4"/>
      <c r="C26" s="4"/>
      <c r="D26" s="4"/>
      <c r="E26" s="4"/>
      <c r="F26" s="5"/>
      <c r="G26" s="5"/>
      <c r="H26" s="5"/>
      <c r="I26" s="5"/>
      <c r="J26" s="5"/>
      <c r="K26" s="4"/>
      <c r="L26" s="4"/>
      <c r="M26" s="4"/>
      <c r="N26" s="4"/>
      <c r="O26" s="4"/>
    </row>
    <row r="27" spans="1:15">
      <c r="A27" s="4"/>
      <c r="B27" s="4"/>
      <c r="C27" s="4"/>
      <c r="D27" s="4"/>
      <c r="E27" s="4"/>
      <c r="F27" s="5"/>
      <c r="G27" s="5"/>
      <c r="H27" s="5"/>
      <c r="I27" s="5"/>
      <c r="J27" s="5"/>
      <c r="K27" s="4"/>
      <c r="L27" s="4"/>
      <c r="M27" s="4"/>
      <c r="N27" s="4"/>
      <c r="O27" s="4"/>
    </row>
    <row r="28" spans="1:15">
      <c r="A28" s="4"/>
      <c r="B28" s="4"/>
      <c r="C28" s="4"/>
      <c r="D28" s="4"/>
      <c r="E28" s="4"/>
      <c r="F28" s="5"/>
      <c r="G28" s="5"/>
      <c r="H28" s="5"/>
      <c r="I28" s="5"/>
      <c r="J28" s="5"/>
      <c r="K28" s="4"/>
      <c r="L28" s="4"/>
      <c r="M28" s="4"/>
      <c r="N28" s="4"/>
      <c r="O28" s="4"/>
    </row>
    <row r="29" spans="1:15">
      <c r="A29" s="4"/>
      <c r="B29" s="4"/>
      <c r="C29" s="4"/>
      <c r="D29" s="4"/>
      <c r="E29" s="4"/>
      <c r="F29" s="5"/>
      <c r="G29" s="5"/>
      <c r="H29" s="5"/>
      <c r="I29" s="5"/>
      <c r="J29" s="5"/>
      <c r="K29" s="4"/>
      <c r="L29" s="4"/>
      <c r="M29" s="4"/>
      <c r="N29" s="4"/>
      <c r="O29" s="4"/>
    </row>
    <row r="30" spans="1:15">
      <c r="A30" s="4"/>
      <c r="B30" s="4"/>
      <c r="C30" s="4"/>
      <c r="D30" s="4"/>
      <c r="E30" s="4"/>
      <c r="F30" s="5"/>
      <c r="G30" s="5"/>
      <c r="H30" s="5"/>
      <c r="I30" s="5"/>
      <c r="J30" s="5"/>
      <c r="K30" s="4"/>
      <c r="L30" s="4"/>
      <c r="M30" s="4"/>
      <c r="N30" s="4"/>
      <c r="O30" s="4"/>
    </row>
  </sheetData>
  <conditionalFormatting sqref="K2:K100">
    <cfRule type="expression" dxfId="2" priority="1">
      <formula>K2="Atteint"</formula>
    </cfRule>
    <cfRule type="expression" dxfId="1" priority="2">
      <formula>K2="À surveiller"</formula>
    </cfRule>
    <cfRule type="expression" dxfId="0" priority="3">
      <formula>K2="Non atteint"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100-000000000000}">
          <x14:formula1>
            <xm:f>Listes!$B$2:$B$7</xm:f>
          </x14:formula1>
          <xm:sqref>B2:B100</xm:sqref>
        </x14:dataValidation>
        <x14:dataValidation type="list" xr:uid="{00000000-0002-0000-0100-000001000000}">
          <x14:formula1>
            <xm:f>Listes!$A$2:$A$5</xm:f>
          </x14:formula1>
          <xm:sqref>K2:K100</xm:sqref>
        </x14:dataValidation>
        <x14:dataValidation type="list" xr:uid="{00000000-0002-0000-0100-000002000000}">
          <x14:formula1>
            <xm:f>Listes!$C$2:$C$4</xm:f>
          </x14:formula1>
          <xm:sqref>L2:L100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baseColWidth="10" defaultColWidth="8.6640625" defaultRowHeight="14.25"/>
  <sheetData>
    <row r="1" spans="1:3" ht="29">
      <c r="A1" s="1" t="s">
        <v>6</v>
      </c>
      <c r="B1" s="1" t="s">
        <v>21</v>
      </c>
      <c r="C1" s="1" t="s">
        <v>27</v>
      </c>
    </row>
    <row r="2" spans="1:3" ht="28.5">
      <c r="A2" s="4" t="s">
        <v>10</v>
      </c>
      <c r="B2" s="4" t="s">
        <v>31</v>
      </c>
      <c r="C2" s="4" t="s">
        <v>45</v>
      </c>
    </row>
    <row r="3" spans="1:3" ht="28.5">
      <c r="A3" s="4" t="s">
        <v>12</v>
      </c>
      <c r="B3" s="4" t="s">
        <v>41</v>
      </c>
      <c r="C3" s="4" t="s">
        <v>36</v>
      </c>
    </row>
    <row r="4" spans="1:3" ht="57">
      <c r="A4" s="4" t="s">
        <v>14</v>
      </c>
      <c r="B4" s="4" t="s">
        <v>50</v>
      </c>
      <c r="C4" s="4" t="s">
        <v>68</v>
      </c>
    </row>
    <row r="5" spans="1:3" ht="42.75">
      <c r="A5" s="4" t="s">
        <v>79</v>
      </c>
      <c r="B5" s="4" t="s">
        <v>58</v>
      </c>
      <c r="C5" s="4"/>
    </row>
    <row r="6" spans="1:3" ht="28.5">
      <c r="A6" s="4"/>
      <c r="B6" s="4" t="s">
        <v>64</v>
      </c>
      <c r="C6" s="4"/>
    </row>
    <row r="7" spans="1:3" ht="28.5">
      <c r="A7" s="4"/>
      <c r="B7" s="4" t="s">
        <v>73</v>
      </c>
      <c r="C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Tableau de bord</vt:lpstr>
      <vt:lpstr>Indicateurs</vt:lpstr>
      <vt:lpstr>Listes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Fetta</dc:creator>
  <cp:lastModifiedBy>Fetta HAMAI</cp:lastModifiedBy>
  <dcterms:created xsi:type="dcterms:W3CDTF">2026-09-22T22:27:45Z</dcterms:created>
  <dcterms:modified xsi:type="dcterms:W3CDTF">2026-09-22T22:27:46Z</dcterms:modified>
</cp:coreProperties>
</file>